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RTFOLI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<sst xmlns="http://schemas.openxmlformats.org/spreadsheetml/2006/main" count="55" uniqueCount="46">
  <si>
    <t xml:space="preserve">CHECK IF THE STOCKS THAT MUST BE REMOVED FROM THE PORTFOLIO COMPLY WITH THE 2-MONTH RULE (SPAIN).</t>
  </si>
  <si>
    <t xml:space="preserve">IF THE RULE IS NOT FOLLOWED, WAIT THE NECESSARY DAYS TO REBALANCE.</t>
  </si>
  <si>
    <t xml:space="preserve">2-MONTH RULE:</t>
  </si>
  <si>
    <t xml:space="preserve">If a stock has lost value, it must be sold at least two months after purchase.</t>
  </si>
  <si>
    <t xml:space="preserve">If a stock is sold at a loss, it cannot be repurchased for two months.</t>
  </si>
  <si>
    <t xml:space="preserve">If either of these two conditions is not met, the losses cannot be offset against other gains in personal income tax.</t>
  </si>
  <si>
    <t xml:space="preserve">SELL THE STOCKS THAT SHOULD BE REMOVED FROM THE PORTFOLIO.</t>
  </si>
  <si>
    <t xml:space="preserve">IN THE FOLLOWING TABLE, FILL IN THE YELLOW BOXES:</t>
  </si>
  <si>
    <t xml:space="preserve">THE FOLLOWING TABLE CONTAINS THE ORDERS TO BE EXECUTED.</t>
  </si>
  <si>
    <t xml:space="preserve">TOTAL PORTFOLIO CAPITAL.</t>
  </si>
  <si>
    <t xml:space="preserve">B: BUY</t>
  </si>
  <si>
    <t xml:space="preserve">TICKER, COMPANY, MARKET, AND PRICE OF THE STOCKS THAT MUST COMPRISE THE PORTFOLIO.</t>
  </si>
  <si>
    <t xml:space="preserve">S: SELL</t>
  </si>
  <si>
    <t xml:space="preserve">NUMBER OF SHARES CURRENTLY IN THE PORTFOLIO FOR EACH COMPANY.</t>
  </si>
  <si>
    <t xml:space="preserve">EXECUTE SALES FIRST, THEN PURCHASES.</t>
  </si>
  <si>
    <t xml:space="preserve">TOTAL CAPITAL</t>
  </si>
  <si>
    <t xml:space="preserve">CAPITAL PER COMPANY</t>
  </si>
  <si>
    <t xml:space="preserve">ORDER</t>
  </si>
  <si>
    <t xml:space="preserve">TICKER</t>
  </si>
  <si>
    <t xml:space="preserve">COMPANY</t>
  </si>
  <si>
    <t xml:space="preserve">EXCHANGE</t>
  </si>
  <si>
    <t xml:space="preserve">PRICE</t>
  </si>
  <si>
    <t xml:space="preserve">SHARES</t>
  </si>
  <si>
    <t xml:space="preserve">CAPITAL</t>
  </si>
  <si>
    <t xml:space="preserve">CURRENT</t>
  </si>
  <si>
    <t xml:space="preserve">B/S</t>
  </si>
  <si>
    <t xml:space="preserve">AMOUNT</t>
  </si>
  <si>
    <t xml:space="preserve">AZO</t>
  </si>
  <si>
    <t xml:space="preserve">AutoZone Inc</t>
  </si>
  <si>
    <t xml:space="preserve">NYSE</t>
  </si>
  <si>
    <t xml:space="preserve">CI</t>
  </si>
  <si>
    <t xml:space="preserve">Cigna Corp</t>
  </si>
  <si>
    <t xml:space="preserve">COR</t>
  </si>
  <si>
    <t xml:space="preserve">Cencora, Inc.</t>
  </si>
  <si>
    <t xml:space="preserve">FI</t>
  </si>
  <si>
    <t xml:space="preserve">Fiserv Inc</t>
  </si>
  <si>
    <t xml:space="preserve">KLAC</t>
  </si>
  <si>
    <t xml:space="preserve">KLA Corp</t>
  </si>
  <si>
    <t xml:space="preserve">NASDAQ</t>
  </si>
  <si>
    <t xml:space="preserve">LOW</t>
  </si>
  <si>
    <t xml:space="preserve">Lowe's Cos Inc</t>
  </si>
  <si>
    <t xml:space="preserve">NDAQ</t>
  </si>
  <si>
    <t xml:space="preserve">Nasdaq Inc</t>
  </si>
  <si>
    <t xml:space="preserve">PH</t>
  </si>
  <si>
    <t xml:space="preserve">Parker-Hannifin Corp</t>
  </si>
  <si>
    <t xml:space="preserve">SURPLUS CASH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</si>
</sst>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540A]#,##0.00"/>
    <numFmt numFmtId="166" formatCode="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Mangal"/>
      <family val="2"/>
      <charset val="1"/>
    </font>
    <font>
      <sz val="11"/>
      <color rgb="FF000000"/>
      <name val="Consolas"/>
      <family val="3"/>
      <charset val="1"/>
    </font>
    <font>
      <sz val="9"/>
      <color rgb="FF000000"/>
      <name val="Consolas"/>
      <family val="3"/>
      <charset val="1"/>
    </font>
  </fonts>
  <fills count="8">
    <fill>
      <patternFill patternType="none"/>
    </fill>
    <fill>
      <patternFill patternType="gray125"/>
    </fill>
    <fill>
      <patternFill patternType="solid">
        <fgColor rgb="FFDDE8CB"/>
        <bgColor rgb="FFDAE3F3"/>
      </patternFill>
    </fill>
    <fill>
      <patternFill patternType="solid">
        <fgColor rgb="FFD0CECE"/>
        <bgColor rgb="FFDAE3F3"/>
      </patternFill>
    </fill>
    <fill>
      <patternFill patternType="solid">
        <fgColor rgb="FFFFFFA6"/>
        <bgColor rgb="FFFFFFD7"/>
      </patternFill>
    </fill>
    <fill>
      <patternFill patternType="solid">
        <fgColor rgb="FFDAE3F3"/>
        <bgColor rgb="FFEDEDED"/>
      </patternFill>
    </fill>
    <fill>
      <patternFill patternType="solid">
        <fgColor rgb="FFFFFFD7"/>
        <bgColor rgb="FFFFFFA6"/>
      </patternFill>
    </fill>
    <fill>
      <patternFill patternType="solid">
        <fgColor rgb="FFEDEDED"/>
        <bgColor rgb="FFDAE3F3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hair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5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7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7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ítulo" xfId="20"/>
  </cellStyles>
  <colors>
    <indexedColors>
      <rgbColor rgb="FF000000"/>
      <rgbColor rgb="FFEDEDED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70AD47"/>
    <pageSetUpPr fitToPage="false"/>
  </sheetPr>
  <dimension ref="B2:Z4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5" activeCellId="0" sqref="K25"/>
    </sheetView>
  </sheetViews>
  <sheetFormatPr defaultColWidth="14.41796875" defaultRowHeight="13.8" zeroHeight="false" outlineLevelRow="0" outlineLevelCol="0"/>
  <cols>
    <col collapsed="false" customWidth="true" hidden="false" outlineLevel="0" max="1" min="1" style="0" width="3.41"/>
    <col collapsed="false" customWidth="true" hidden="false" outlineLevel="0" max="2" min="2" style="1" width="3.41"/>
    <col collapsed="false" customWidth="true" hidden="false" outlineLevel="0" max="3" min="3" style="1" width="7.41"/>
    <col collapsed="false" customWidth="true" hidden="false" outlineLevel="0" max="4" min="4" style="1" width="3.76"/>
    <col collapsed="false" customWidth="true" hidden="false" outlineLevel="0" max="5" min="5" style="1" width="21.97"/>
    <col collapsed="false" customWidth="true" hidden="false" outlineLevel="0" max="6" min="6" style="1" width="3.76"/>
    <col collapsed="false" customWidth="true" hidden="false" outlineLevel="0" max="7" min="7" style="1" width="7.34"/>
    <col collapsed="false" customWidth="true" hidden="false" outlineLevel="0" max="8" min="8" style="1" width="3.78"/>
    <col collapsed="false" customWidth="true" hidden="false" outlineLevel="0" max="10" min="9" style="1" width="16.02"/>
    <col collapsed="false" customWidth="true" hidden="false" outlineLevel="0" max="11" min="11" style="1" width="18.36"/>
    <col collapsed="false" customWidth="true" hidden="false" outlineLevel="0" max="12" min="12" style="1" width="4.5"/>
    <col collapsed="false" customWidth="true" hidden="false" outlineLevel="0" max="13" min="13" style="1" width="9.44"/>
    <col collapsed="false" customWidth="true" hidden="false" outlineLevel="0" max="14" min="14" style="1" width="4.71"/>
    <col collapsed="false" customWidth="true" hidden="false" outlineLevel="0" max="16" min="15" style="1" width="8.75"/>
    <col collapsed="false" customWidth="true" hidden="false" outlineLevel="0" max="17" min="17" style="1" width="6.23"/>
    <col collapsed="false" customWidth="true" hidden="false" outlineLevel="0" max="18" min="18" style="1" width="3.05"/>
    <col collapsed="false" customWidth="true" hidden="false" outlineLevel="0" max="19" min="19" style="1" width="8.38"/>
    <col collapsed="false" customWidth="true" hidden="false" outlineLevel="0" max="20" min="20" style="1" width="8.33"/>
    <col collapsed="false" customWidth="true" hidden="false" outlineLevel="0" max="21" min="21" style="1" width="9.03"/>
    <col collapsed="false" customWidth="true" hidden="false" outlineLevel="0" max="22" min="22" style="1" width="10.12"/>
    <col collapsed="false" customWidth="true" hidden="false" outlineLevel="0" max="23" min="23" style="1" width="4.58"/>
    <col collapsed="false" customWidth="false" hidden="false" outlineLevel="0" max="24" min="24" style="1" width="14.4"/>
    <col collapsed="false" customWidth="true" hidden="false" outlineLevel="0" max="25" min="25" style="1" width="21.95"/>
    <col collapsed="false" customWidth="true" hidden="false" outlineLevel="0" max="26" min="26" style="1" width="7.22"/>
    <col collapsed="false" customWidth="false" hidden="false" outlineLevel="0" max="990" min="27" style="1" width="14.4"/>
    <col collapsed="false" customWidth="true" hidden="false" outlineLevel="0" max="1024" min="992" style="0" width="11.52"/>
  </cols>
  <sheetData>
    <row r="2" customFormat="false" ht="13.8" hidden="false" customHeight="false" outlineLevel="0" collapsed="false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customFormat="false" ht="13.8" hidden="false" customHeight="false" outlineLevel="0" collapsed="false">
      <c r="B3" s="5"/>
      <c r="C3" s="6" t="n">
        <v>1</v>
      </c>
      <c r="D3" s="7" t="s">
        <v>0</v>
      </c>
      <c r="E3" s="8"/>
      <c r="F3" s="7"/>
      <c r="G3" s="7"/>
      <c r="H3" s="7"/>
      <c r="I3" s="7"/>
      <c r="J3" s="7"/>
      <c r="K3" s="7"/>
      <c r="L3" s="7"/>
      <c r="M3" s="7"/>
      <c r="N3" s="7"/>
      <c r="O3" s="7"/>
      <c r="P3" s="9"/>
      <c r="S3" s="0"/>
      <c r="T3" s="0"/>
      <c r="U3" s="0"/>
      <c r="V3" s="0"/>
      <c r="W3" s="0"/>
      <c r="X3" s="0"/>
    </row>
    <row r="4" customFormat="false" ht="13.8" hidden="false" customHeight="false" outlineLevel="0" collapsed="false">
      <c r="B4" s="5"/>
      <c r="C4" s="7"/>
      <c r="D4" s="7" t="s">
        <v>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9"/>
      <c r="S4" s="0"/>
      <c r="T4" s="0"/>
      <c r="U4" s="0"/>
      <c r="V4" s="0"/>
      <c r="W4" s="0"/>
      <c r="X4" s="0"/>
    </row>
    <row r="5" customFormat="false" ht="13.8" hidden="false" customHeight="false" outlineLevel="0" collapsed="false">
      <c r="B5" s="5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9"/>
      <c r="S5" s="0"/>
      <c r="T5" s="0"/>
      <c r="U5" s="0"/>
      <c r="V5" s="0"/>
      <c r="W5" s="0"/>
      <c r="X5" s="0"/>
    </row>
    <row r="6" customFormat="false" ht="13.8" hidden="false" customHeight="false" outlineLevel="0" collapsed="false">
      <c r="B6" s="5"/>
      <c r="C6" s="7"/>
      <c r="D6" s="7"/>
      <c r="E6" s="7" t="s">
        <v>2</v>
      </c>
      <c r="F6" s="7"/>
      <c r="G6" s="7"/>
      <c r="H6" s="7"/>
      <c r="I6" s="7"/>
      <c r="J6" s="7"/>
      <c r="K6" s="7"/>
      <c r="L6" s="7"/>
      <c r="M6" s="7"/>
      <c r="N6" s="7"/>
      <c r="O6" s="7"/>
      <c r="P6" s="9"/>
      <c r="S6" s="0"/>
      <c r="T6" s="0"/>
      <c r="U6" s="0"/>
      <c r="V6" s="0"/>
      <c r="W6" s="0"/>
      <c r="X6" s="0"/>
    </row>
    <row r="7" customFormat="false" ht="13.8" hidden="false" customHeight="false" outlineLevel="0" collapsed="false">
      <c r="B7" s="5"/>
      <c r="C7" s="7"/>
      <c r="D7" s="7"/>
      <c r="E7" s="10" t="s">
        <v>3</v>
      </c>
      <c r="F7" s="8"/>
      <c r="G7" s="7"/>
      <c r="H7" s="7"/>
      <c r="I7" s="7"/>
      <c r="J7" s="7"/>
      <c r="K7" s="7"/>
      <c r="L7" s="7"/>
      <c r="M7" s="7"/>
      <c r="N7" s="7"/>
      <c r="O7" s="7"/>
      <c r="P7" s="9"/>
      <c r="S7" s="0"/>
      <c r="T7" s="0"/>
      <c r="U7" s="0"/>
      <c r="V7" s="0"/>
      <c r="W7" s="0"/>
      <c r="X7" s="0"/>
    </row>
    <row r="8" customFormat="false" ht="13.8" hidden="false" customHeight="false" outlineLevel="0" collapsed="false">
      <c r="B8" s="5"/>
      <c r="C8" s="7"/>
      <c r="D8" s="7"/>
      <c r="E8" s="10" t="s">
        <v>4</v>
      </c>
      <c r="F8" s="8"/>
      <c r="G8" s="7"/>
      <c r="H8" s="7"/>
      <c r="I8" s="7"/>
      <c r="J8" s="7"/>
      <c r="K8" s="7"/>
      <c r="L8" s="7"/>
      <c r="M8" s="7"/>
      <c r="N8" s="7"/>
      <c r="O8" s="7"/>
      <c r="P8" s="9"/>
      <c r="S8" s="0"/>
      <c r="T8" s="0"/>
      <c r="U8" s="0"/>
      <c r="V8" s="0"/>
      <c r="W8" s="0"/>
      <c r="X8" s="0"/>
    </row>
    <row r="9" customFormat="false" ht="13.8" hidden="false" customHeight="false" outlineLevel="0" collapsed="false">
      <c r="B9" s="5"/>
      <c r="C9" s="7"/>
      <c r="D9" s="7"/>
      <c r="E9" s="10" t="s">
        <v>5</v>
      </c>
      <c r="F9" s="8"/>
      <c r="G9" s="7"/>
      <c r="H9" s="7"/>
      <c r="I9" s="7"/>
      <c r="J9" s="7"/>
      <c r="K9" s="7"/>
      <c r="L9" s="7"/>
      <c r="M9" s="7"/>
      <c r="N9" s="7"/>
      <c r="O9" s="7"/>
      <c r="P9" s="9"/>
      <c r="S9" s="0"/>
      <c r="T9" s="0"/>
      <c r="U9" s="0"/>
      <c r="V9" s="0"/>
      <c r="W9" s="0"/>
      <c r="X9" s="0"/>
    </row>
    <row r="10" customFormat="false" ht="13.8" hidden="false" customHeight="false" outlineLevel="0" collapsed="false">
      <c r="B10" s="11"/>
      <c r="C10" s="12"/>
      <c r="D10" s="12"/>
      <c r="E10" s="13"/>
      <c r="F10" s="14"/>
      <c r="G10" s="12"/>
      <c r="H10" s="12"/>
      <c r="I10" s="12"/>
      <c r="J10" s="12"/>
      <c r="K10" s="12"/>
      <c r="L10" s="12"/>
      <c r="M10" s="12"/>
      <c r="N10" s="12"/>
      <c r="O10" s="12"/>
      <c r="P10" s="15"/>
      <c r="S10" s="0"/>
      <c r="T10" s="0"/>
      <c r="U10" s="0"/>
      <c r="V10" s="0"/>
      <c r="W10" s="0"/>
      <c r="X10" s="0"/>
    </row>
    <row r="11" customFormat="false" ht="13.8" hidden="false" customHeight="false" outlineLevel="0" collapsed="false">
      <c r="S11" s="0"/>
      <c r="T11" s="0"/>
      <c r="U11" s="0"/>
      <c r="V11" s="0"/>
      <c r="W11" s="0"/>
      <c r="X11" s="0"/>
    </row>
    <row r="12" customFormat="false" ht="13.8" hidden="false" customHeight="false" outlineLevel="0" collapsed="false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  <c r="S12" s="0"/>
      <c r="T12" s="0"/>
      <c r="U12" s="0"/>
      <c r="V12" s="0"/>
      <c r="W12" s="0"/>
      <c r="X12" s="0"/>
    </row>
    <row r="13" customFormat="false" ht="13.8" hidden="false" customHeight="false" outlineLevel="0" collapsed="false">
      <c r="B13" s="5"/>
      <c r="C13" s="6" t="n">
        <v>2</v>
      </c>
      <c r="D13" s="7" t="s">
        <v>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9"/>
      <c r="S13" s="0"/>
      <c r="T13" s="0"/>
      <c r="U13" s="0"/>
      <c r="V13" s="0"/>
      <c r="W13" s="0"/>
      <c r="X13" s="0"/>
    </row>
    <row r="14" customFormat="false" ht="13.8" hidden="false" customHeight="false" outlineLevel="0" collapsed="false">
      <c r="B14" s="11"/>
      <c r="C14" s="16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5"/>
    </row>
    <row r="15" customFormat="false" ht="13.8" hidden="false" customHeight="false" outlineLevel="0" collapsed="false">
      <c r="C15" s="17"/>
    </row>
    <row r="16" customFormat="false" ht="13.8" hidden="false" customHeight="false" outlineLevel="0" collapsed="false"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  <c r="R16" s="2"/>
      <c r="S16" s="3"/>
      <c r="T16" s="3"/>
      <c r="U16" s="3"/>
      <c r="V16" s="3"/>
      <c r="W16" s="3"/>
      <c r="X16" s="3"/>
      <c r="Y16" s="3"/>
      <c r="Z16" s="4"/>
    </row>
    <row r="17" customFormat="false" ht="13.8" hidden="false" customHeight="false" outlineLevel="0" collapsed="false">
      <c r="B17" s="5"/>
      <c r="C17" s="6" t="n">
        <v>3</v>
      </c>
      <c r="D17" s="7" t="s">
        <v>7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9"/>
      <c r="R17" s="5"/>
      <c r="S17" s="6" t="n">
        <v>4</v>
      </c>
      <c r="T17" s="7" t="s">
        <v>8</v>
      </c>
      <c r="U17" s="7"/>
      <c r="V17" s="7"/>
      <c r="W17" s="7"/>
      <c r="X17" s="7"/>
      <c r="Y17" s="7"/>
      <c r="Z17" s="9"/>
    </row>
    <row r="18" customFormat="false" ht="13.8" hidden="false" customHeight="false" outlineLevel="0" collapsed="false">
      <c r="B18" s="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R18" s="5"/>
      <c r="S18" s="6"/>
      <c r="T18" s="7"/>
      <c r="U18" s="7"/>
      <c r="V18" s="7"/>
      <c r="W18" s="7"/>
      <c r="X18" s="7"/>
      <c r="Y18" s="7"/>
      <c r="Z18" s="9"/>
    </row>
    <row r="19" customFormat="false" ht="13.8" hidden="false" customHeight="false" outlineLevel="0" collapsed="false">
      <c r="B19" s="5"/>
      <c r="C19" s="6"/>
      <c r="D19" s="7"/>
      <c r="E19" s="10" t="s">
        <v>9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  <c r="R19" s="5"/>
      <c r="S19" s="6"/>
      <c r="T19" s="10" t="s">
        <v>10</v>
      </c>
      <c r="U19" s="7"/>
      <c r="V19" s="7"/>
      <c r="W19" s="7"/>
      <c r="X19" s="7"/>
      <c r="Y19" s="7"/>
      <c r="Z19" s="9"/>
    </row>
    <row r="20" customFormat="false" ht="13.8" hidden="false" customHeight="false" outlineLevel="0" collapsed="false">
      <c r="B20" s="5"/>
      <c r="C20" s="6"/>
      <c r="D20" s="7"/>
      <c r="E20" s="10" t="s">
        <v>11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9"/>
      <c r="R20" s="5"/>
      <c r="S20" s="6"/>
      <c r="T20" s="10" t="s">
        <v>12</v>
      </c>
      <c r="U20" s="7"/>
      <c r="V20" s="7"/>
      <c r="W20" s="7"/>
      <c r="X20" s="7"/>
      <c r="Y20" s="7"/>
      <c r="Z20" s="9"/>
    </row>
    <row r="21" customFormat="false" ht="13.8" hidden="false" customHeight="false" outlineLevel="0" collapsed="false">
      <c r="B21" s="5"/>
      <c r="C21" s="6"/>
      <c r="D21" s="7"/>
      <c r="E21" s="10" t="s">
        <v>13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9"/>
      <c r="R21" s="5"/>
      <c r="S21" s="6"/>
      <c r="T21" s="7"/>
      <c r="U21" s="10"/>
      <c r="V21" s="7"/>
      <c r="W21" s="7"/>
      <c r="X21" s="7"/>
      <c r="Y21" s="7"/>
      <c r="Z21" s="9"/>
    </row>
    <row r="22" customFormat="false" ht="13.8" hidden="false" customHeight="false" outlineLevel="0" collapsed="false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5"/>
      <c r="R22" s="5"/>
      <c r="S22" s="6"/>
      <c r="T22" s="10" t="s">
        <v>14</v>
      </c>
      <c r="U22" s="10"/>
      <c r="V22" s="7"/>
      <c r="W22" s="7"/>
      <c r="X22" s="7"/>
      <c r="Y22" s="7"/>
      <c r="Z22" s="9"/>
    </row>
    <row r="23" customFormat="false" ht="13.8" hidden="false" customHeight="false" outlineLevel="0" collapsed="false">
      <c r="R23" s="11"/>
      <c r="S23" s="12"/>
      <c r="T23" s="12"/>
      <c r="U23" s="12"/>
      <c r="V23" s="12"/>
      <c r="W23" s="12"/>
      <c r="X23" s="12"/>
      <c r="Y23" s="12"/>
      <c r="Z23" s="15"/>
    </row>
    <row r="24" customFormat="false" ht="13.8" hidden="false" customHeight="false" outlineLevel="0" collapsed="false">
      <c r="P24" s="18"/>
    </row>
    <row r="25" customFormat="false" ht="13.8" hidden="false" customHeight="false" outlineLevel="0" collapsed="false">
      <c r="C25" s="19"/>
      <c r="D25" s="19"/>
      <c r="E25" s="19"/>
      <c r="F25" s="19"/>
      <c r="G25" s="19"/>
      <c r="H25" s="19"/>
      <c r="I25" s="20" t="s">
        <v>15</v>
      </c>
      <c r="J25" s="20"/>
      <c r="K25" s="21" t="n">
        <v>100000</v>
      </c>
      <c r="O25" s="22"/>
      <c r="P25" s="18"/>
      <c r="S25" s="0"/>
      <c r="T25" s="0"/>
      <c r="U25" s="0"/>
      <c r="V25" s="0"/>
    </row>
    <row r="26" customFormat="false" ht="9.95" hidden="false" customHeight="true" outlineLevel="0" collapsed="false">
      <c r="C26" s="19"/>
      <c r="D26" s="19"/>
      <c r="E26" s="19"/>
      <c r="F26" s="19"/>
      <c r="G26" s="19"/>
      <c r="H26" s="19"/>
      <c r="I26" s="19"/>
      <c r="J26" s="19"/>
      <c r="K26" s="19"/>
      <c r="P26" s="18"/>
    </row>
    <row r="27" customFormat="false" ht="13.8" hidden="false" customHeight="false" outlineLevel="0" collapsed="false">
      <c r="C27" s="19"/>
      <c r="D27" s="19"/>
      <c r="E27" s="19"/>
      <c r="F27" s="19"/>
      <c r="G27" s="19"/>
      <c r="H27" s="19"/>
      <c r="I27" s="20" t="s">
        <v>16</v>
      </c>
      <c r="J27" s="20"/>
      <c r="K27" s="23" t="n">
        <f aca="false">K25/8</f>
        <v>12500</v>
      </c>
      <c r="O27" s="0"/>
      <c r="P27" s="24"/>
      <c r="Q27" s="0"/>
      <c r="R27" s="0"/>
      <c r="S27" s="25" t="s">
        <v>17</v>
      </c>
      <c r="T27" s="25"/>
      <c r="U27" s="25"/>
      <c r="V27" s="25"/>
      <c r="W27" s="0"/>
      <c r="X27" s="0"/>
    </row>
    <row r="28" customFormat="false" ht="9.95" hidden="false" customHeight="true" outlineLevel="0" collapsed="false">
      <c r="C28" s="19"/>
      <c r="D28" s="19"/>
      <c r="E28" s="19"/>
      <c r="F28" s="19"/>
      <c r="G28" s="19"/>
      <c r="H28" s="19"/>
      <c r="I28" s="19"/>
      <c r="J28" s="19"/>
      <c r="K28" s="19"/>
      <c r="O28" s="0"/>
      <c r="P28" s="24"/>
      <c r="Q28" s="0"/>
      <c r="R28" s="0"/>
      <c r="S28" s="0"/>
      <c r="T28" s="0"/>
      <c r="U28" s="0"/>
      <c r="V28" s="0"/>
      <c r="W28" s="0"/>
      <c r="X28" s="0"/>
    </row>
    <row r="29" customFormat="false" ht="13.8" hidden="false" customHeight="false" outlineLevel="0" collapsed="false">
      <c r="C29" s="26" t="s">
        <v>18</v>
      </c>
      <c r="D29" s="27"/>
      <c r="E29" s="27" t="s">
        <v>19</v>
      </c>
      <c r="F29" s="27"/>
      <c r="G29" s="27" t="s">
        <v>20</v>
      </c>
      <c r="H29" s="28"/>
      <c r="I29" s="29" t="s">
        <v>21</v>
      </c>
      <c r="J29" s="30" t="s">
        <v>22</v>
      </c>
      <c r="K29" s="31" t="s">
        <v>23</v>
      </c>
      <c r="M29" s="25" t="s">
        <v>24</v>
      </c>
      <c r="O29" s="0"/>
      <c r="P29" s="24"/>
      <c r="Q29" s="0"/>
      <c r="R29" s="0"/>
      <c r="S29" s="25" t="s">
        <v>25</v>
      </c>
      <c r="T29" s="25" t="s">
        <v>22</v>
      </c>
      <c r="U29" s="25" t="s">
        <v>18</v>
      </c>
      <c r="V29" s="25" t="s">
        <v>20</v>
      </c>
      <c r="X29" s="25" t="s">
        <v>26</v>
      </c>
    </row>
    <row r="30" customFormat="false" ht="13.8" hidden="false" customHeight="false" outlineLevel="0" collapsed="false">
      <c r="C30" s="32" t="s">
        <v>27</v>
      </c>
      <c r="D30" s="33"/>
      <c r="E30" s="34" t="s">
        <v>28</v>
      </c>
      <c r="F30" s="34"/>
      <c r="G30" s="35" t="s">
        <v>29</v>
      </c>
      <c r="H30" s="36"/>
      <c r="I30" s="37" t="n">
        <v>2585.61</v>
      </c>
      <c r="J30" s="38" t="n">
        <f aca="false">ROUNDDOWN($K$27/I30,0)</f>
        <v>4</v>
      </c>
      <c r="K30" s="39" t="n">
        <f aca="false">J30*I30</f>
        <v>10342.44</v>
      </c>
      <c r="M30" s="40" t="n">
        <v>4</v>
      </c>
      <c r="O30" s="0"/>
      <c r="P30" s="24"/>
      <c r="Q30" s="0"/>
      <c r="R30" s="0"/>
      <c r="S30" s="41" t="str">
        <f aca="false">IF(J30=M30,"-",IF(J30&gt;M30,"B","S"))</f>
        <v>-</v>
      </c>
      <c r="T30" s="41" t="str">
        <f aca="false">IF(S30="B",J30-M30,IF(S30="S",M30-J30,"-"))</f>
        <v>-</v>
      </c>
      <c r="U30" s="41" t="str">
        <f aca="false">IF(S30="-","-",C30)</f>
        <v>-</v>
      </c>
      <c r="V30" s="41" t="str">
        <f aca="false">IF(S30="-","-",G30)</f>
        <v>-</v>
      </c>
      <c r="X30" s="42" t="str">
        <f aca="false">IF(S30="-","-",T30*I30)</f>
        <v>-</v>
      </c>
    </row>
    <row r="31" customFormat="false" ht="13.8" hidden="false" customHeight="false" outlineLevel="0" collapsed="false">
      <c r="C31" s="43" t="s">
        <v>30</v>
      </c>
      <c r="D31" s="44"/>
      <c r="E31" s="45" t="s">
        <v>31</v>
      </c>
      <c r="F31" s="45"/>
      <c r="G31" s="46" t="s">
        <v>29</v>
      </c>
      <c r="H31" s="47"/>
      <c r="I31" s="48" t="n">
        <v>299.45</v>
      </c>
      <c r="J31" s="49" t="n">
        <f aca="false">ROUNDDOWN($K$27/I31,0)</f>
        <v>41</v>
      </c>
      <c r="K31" s="50" t="n">
        <f aca="false">J31*I31</f>
        <v>12277.45</v>
      </c>
      <c r="M31" s="51" t="n">
        <v>0</v>
      </c>
      <c r="O31" s="0"/>
      <c r="P31" s="24"/>
      <c r="Q31" s="0"/>
      <c r="R31" s="0"/>
      <c r="S31" s="52" t="str">
        <f aca="false">IF(J31=M31,"-",IF(J31&gt;M31,"B","S"))</f>
        <v>B</v>
      </c>
      <c r="T31" s="52" t="n">
        <f aca="false">IF(S31="B",J31-M31,IF(S31="S",M31-J31,"-"))</f>
        <v>41</v>
      </c>
      <c r="U31" s="52" t="str">
        <f aca="false">IF(S31="-","-",C31)</f>
        <v>CI</v>
      </c>
      <c r="V31" s="52" t="str">
        <f aca="false">IF(S31="-","-",G31)</f>
        <v>NYSE</v>
      </c>
      <c r="X31" s="53" t="n">
        <f aca="false">IF(S31="-","-",T31*I31)</f>
        <v>12277.45</v>
      </c>
    </row>
    <row r="32" customFormat="false" ht="13.8" hidden="false" customHeight="false" outlineLevel="0" collapsed="false">
      <c r="C32" s="32" t="s">
        <v>32</v>
      </c>
      <c r="D32" s="33"/>
      <c r="E32" s="34" t="s">
        <v>33</v>
      </c>
      <c r="F32" s="34"/>
      <c r="G32" s="35" t="s">
        <v>29</v>
      </c>
      <c r="H32" s="36"/>
      <c r="I32" s="37" t="n">
        <v>205.38</v>
      </c>
      <c r="J32" s="38" t="n">
        <f aca="false">ROUNDDOWN($K$27/I32,0)</f>
        <v>60</v>
      </c>
      <c r="K32" s="39" t="n">
        <f aca="false">J32*I32</f>
        <v>12322.8</v>
      </c>
      <c r="M32" s="40" t="n">
        <v>64</v>
      </c>
      <c r="O32" s="0"/>
      <c r="P32" s="24"/>
      <c r="Q32" s="0"/>
      <c r="R32" s="0"/>
      <c r="S32" s="54" t="str">
        <f aca="false">IF(J32=M32,"-",IF(J32&gt;M32,"B","S"))</f>
        <v>S</v>
      </c>
      <c r="T32" s="54" t="n">
        <f aca="false">IF(S32="B",J32-M32,IF(S32="S",M32-J32,"-"))</f>
        <v>4</v>
      </c>
      <c r="U32" s="54" t="str">
        <f aca="false">IF(S32="-","-",C32)</f>
        <v>COR</v>
      </c>
      <c r="V32" s="54" t="str">
        <f aca="false">IF(S32="-","-",G32)</f>
        <v>NYSE</v>
      </c>
      <c r="X32" s="42" t="n">
        <f aca="false">IF(S32="-","-",T32*I32)</f>
        <v>821.52</v>
      </c>
    </row>
    <row r="33" customFormat="false" ht="13.8" hidden="false" customHeight="false" outlineLevel="0" collapsed="false">
      <c r="C33" s="43" t="s">
        <v>34</v>
      </c>
      <c r="D33" s="44"/>
      <c r="E33" s="45" t="s">
        <v>35</v>
      </c>
      <c r="F33" s="45"/>
      <c r="G33" s="46" t="s">
        <v>29</v>
      </c>
      <c r="H33" s="47"/>
      <c r="I33" s="48" t="n">
        <v>132.84</v>
      </c>
      <c r="J33" s="49" t="n">
        <f aca="false">ROUNDDOWN($K$27/I33,0)</f>
        <v>94</v>
      </c>
      <c r="K33" s="50" t="n">
        <f aca="false">J33*I33</f>
        <v>12486.96</v>
      </c>
      <c r="M33" s="51" t="n">
        <v>104</v>
      </c>
      <c r="O33" s="0"/>
      <c r="P33" s="24"/>
      <c r="Q33" s="0"/>
      <c r="R33" s="0"/>
      <c r="S33" s="52" t="str">
        <f aca="false">IF(J33=M33,"-",IF(J33&gt;M33,"B","S"))</f>
        <v>S</v>
      </c>
      <c r="T33" s="52" t="n">
        <f aca="false">IF(S33="B",J33-M33,IF(S33="S",M33-J33,"-"))</f>
        <v>10</v>
      </c>
      <c r="U33" s="52" t="str">
        <f aca="false">IF(S33="-","-",C33)</f>
        <v>FI</v>
      </c>
      <c r="V33" s="52" t="str">
        <f aca="false">IF(S33="-","-",G33)</f>
        <v>NYSE</v>
      </c>
      <c r="X33" s="53" t="n">
        <f aca="false">IF(S33="-","-",T33*I33)</f>
        <v>1328.4</v>
      </c>
    </row>
    <row r="34" customFormat="false" ht="13.8" hidden="false" customHeight="false" outlineLevel="0" collapsed="false">
      <c r="C34" s="32" t="s">
        <v>36</v>
      </c>
      <c r="D34" s="33"/>
      <c r="E34" s="34" t="s">
        <v>37</v>
      </c>
      <c r="F34" s="34"/>
      <c r="G34" s="35" t="s">
        <v>38</v>
      </c>
      <c r="H34" s="36"/>
      <c r="I34" s="37" t="n">
        <v>581.3</v>
      </c>
      <c r="J34" s="38" t="n">
        <f aca="false">ROUNDDOWN($K$27/I34,0)</f>
        <v>21</v>
      </c>
      <c r="K34" s="39" t="n">
        <f aca="false">J34*I34</f>
        <v>12207.3</v>
      </c>
      <c r="M34" s="40" t="n">
        <v>25</v>
      </c>
      <c r="O34" s="0"/>
      <c r="P34" s="24"/>
      <c r="Q34" s="0"/>
      <c r="R34" s="0"/>
      <c r="S34" s="54" t="str">
        <f aca="false">IF(J34=M34,"-",IF(J34&gt;M34,"B","S"))</f>
        <v>S</v>
      </c>
      <c r="T34" s="54" t="n">
        <f aca="false">IF(S34="B",J34-M34,IF(S34="S",M34-J34,"-"))</f>
        <v>4</v>
      </c>
      <c r="U34" s="54" t="str">
        <f aca="false">IF(S34="-","-",C34)</f>
        <v>KLAC</v>
      </c>
      <c r="V34" s="54" t="str">
        <f aca="false">IF(S34="-","-",G34)</f>
        <v>NASDAQ</v>
      </c>
      <c r="X34" s="42" t="n">
        <f aca="false">IF(S34="-","-",T34*I34)</f>
        <v>2325.2</v>
      </c>
    </row>
    <row r="35" customFormat="false" ht="13.8" hidden="false" customHeight="false" outlineLevel="0" collapsed="false">
      <c r="C35" s="43" t="s">
        <v>39</v>
      </c>
      <c r="D35" s="44"/>
      <c r="E35" s="45" t="s">
        <v>40</v>
      </c>
      <c r="F35" s="45"/>
      <c r="G35" s="46" t="s">
        <v>29</v>
      </c>
      <c r="H35" s="47"/>
      <c r="I35" s="48" t="n">
        <v>222.55</v>
      </c>
      <c r="J35" s="49" t="n">
        <f aca="false">ROUNDDOWN($K$27/I35,0)</f>
        <v>56</v>
      </c>
      <c r="K35" s="50" t="n">
        <f aca="false">J35*I35</f>
        <v>12462.8</v>
      </c>
      <c r="M35" s="51" t="n">
        <v>64</v>
      </c>
      <c r="O35" s="0"/>
      <c r="P35" s="24"/>
      <c r="Q35" s="0"/>
      <c r="R35" s="0"/>
      <c r="S35" s="52" t="str">
        <f aca="false">IF(J35=M35,"-",IF(J35&gt;M35,"B","S"))</f>
        <v>S</v>
      </c>
      <c r="T35" s="52" t="n">
        <f aca="false">IF(S35="B",J35-M35,IF(S35="S",M35-J35,"-"))</f>
        <v>8</v>
      </c>
      <c r="U35" s="52" t="str">
        <f aca="false">IF(S35="-","-",C35)</f>
        <v>LOW</v>
      </c>
      <c r="V35" s="52" t="str">
        <f aca="false">IF(S35="-","-",G35)</f>
        <v>NYSE</v>
      </c>
      <c r="X35" s="53" t="n">
        <f aca="false">IF(S35="-","-",T35*I35)</f>
        <v>1780.4</v>
      </c>
    </row>
    <row r="36" customFormat="false" ht="13.8" hidden="false" customHeight="false" outlineLevel="0" collapsed="false">
      <c r="C36" s="32" t="s">
        <v>41</v>
      </c>
      <c r="D36" s="33"/>
      <c r="E36" s="34" t="s">
        <v>42</v>
      </c>
      <c r="F36" s="34"/>
      <c r="G36" s="35" t="s">
        <v>38</v>
      </c>
      <c r="H36" s="36"/>
      <c r="I36" s="37" t="n">
        <v>58.14</v>
      </c>
      <c r="J36" s="38" t="n">
        <f aca="false">ROUNDDOWN($K$27/I36,0)</f>
        <v>214</v>
      </c>
      <c r="K36" s="39" t="n">
        <f aca="false">J36*I36</f>
        <v>12441.96</v>
      </c>
      <c r="M36" s="40" t="n">
        <v>248</v>
      </c>
      <c r="O36" s="0"/>
      <c r="P36" s="24"/>
      <c r="Q36" s="0"/>
      <c r="R36" s="0"/>
      <c r="S36" s="54" t="str">
        <f aca="false">IF(J36=M36,"-",IF(J36&gt;M36,"B","S"))</f>
        <v>S</v>
      </c>
      <c r="T36" s="54" t="n">
        <f aca="false">IF(S36="B",J36-M36,IF(S36="S",M36-J36,"-"))</f>
        <v>34</v>
      </c>
      <c r="U36" s="54" t="str">
        <f aca="false">IF(S36="-","-",C36)</f>
        <v>NDAQ</v>
      </c>
      <c r="V36" s="54" t="str">
        <f aca="false">IF(S36="-","-",G36)</f>
        <v>NASDAQ</v>
      </c>
      <c r="X36" s="42" t="n">
        <f aca="false">IF(S36="-","-",T36*I36)</f>
        <v>1976.76</v>
      </c>
    </row>
    <row r="37" customFormat="false" ht="13.8" hidden="false" customHeight="false" outlineLevel="0" collapsed="false">
      <c r="C37" s="55" t="s">
        <v>43</v>
      </c>
      <c r="D37" s="56"/>
      <c r="E37" s="57" t="s">
        <v>44</v>
      </c>
      <c r="F37" s="57"/>
      <c r="G37" s="58" t="s">
        <v>29</v>
      </c>
      <c r="H37" s="59"/>
      <c r="I37" s="60" t="n">
        <v>460.7</v>
      </c>
      <c r="J37" s="61" t="n">
        <f aca="false">ROUNDDOWN($K$27/I37,0)</f>
        <v>27</v>
      </c>
      <c r="K37" s="62" t="n">
        <f aca="false">J37*I37</f>
        <v>12438.9</v>
      </c>
      <c r="M37" s="63" t="n">
        <v>31</v>
      </c>
      <c r="O37" s="0"/>
      <c r="P37" s="24"/>
      <c r="Q37" s="0"/>
      <c r="R37" s="0"/>
      <c r="S37" s="64" t="str">
        <f aca="false">IF(J37=M37,"-",IF(J37&gt;M37,"B","S"))</f>
        <v>S</v>
      </c>
      <c r="T37" s="64" t="n">
        <f aca="false">IF(S37="B",J37-M37,IF(S37="S",M37-J37,"-"))</f>
        <v>4</v>
      </c>
      <c r="U37" s="64" t="str">
        <f aca="false">IF(S37="-","-",C37)</f>
        <v>PH</v>
      </c>
      <c r="V37" s="64" t="str">
        <f aca="false">IF(S37="-","-",G37)</f>
        <v>NYSE</v>
      </c>
      <c r="X37" s="65" t="n">
        <f aca="false">IF(S37="-","-",T37*I37)</f>
        <v>1842.8</v>
      </c>
    </row>
    <row r="38" customFormat="false" ht="9.95" hidden="false" customHeight="true" outlineLevel="0" collapsed="false">
      <c r="C38" s="19"/>
      <c r="D38" s="19"/>
      <c r="E38" s="19"/>
      <c r="F38" s="19"/>
      <c r="G38" s="19"/>
      <c r="H38" s="19"/>
      <c r="I38" s="19"/>
      <c r="J38" s="19"/>
      <c r="K38" s="19"/>
      <c r="P38" s="18"/>
    </row>
    <row r="39" customFormat="false" ht="13.8" hidden="false" customHeight="false" outlineLevel="0" collapsed="false">
      <c r="C39" s="19"/>
      <c r="D39" s="19"/>
      <c r="E39" s="19"/>
      <c r="F39" s="19"/>
      <c r="G39" s="19"/>
      <c r="H39" s="19"/>
      <c r="I39" s="20" t="s">
        <v>45</v>
      </c>
      <c r="J39" s="20"/>
      <c r="K39" s="23" t="n">
        <f aca="false">ROUND(K25-SUM(K30:K37),2)</f>
        <v>3019.39</v>
      </c>
      <c r="P39" s="18"/>
    </row>
    <row r="40" customFormat="false" ht="13.8" hidden="false" customHeight="false" outlineLevel="0" collapsed="false">
      <c r="P40" s="18"/>
    </row>
    <row r="41" customFormat="false" ht="13.8" hidden="false" customHeight="false" outlineLevel="0" collapsed="false">
      <c r="B41" s="0"/>
      <c r="C41" s="0"/>
      <c r="D41" s="0"/>
      <c r="E41" s="0"/>
      <c r="F41" s="0"/>
      <c r="G41" s="0"/>
      <c r="H41" s="0"/>
      <c r="I41" s="0"/>
      <c r="K41" s="0"/>
      <c r="L41" s="0"/>
    </row>
    <row r="42" customFormat="false" ht="13.8" hidden="false" customHeight="false" outlineLevel="0" collapsed="false">
      <c r="B42" s="0"/>
      <c r="C42" s="0"/>
      <c r="D42" s="0"/>
      <c r="E42" s="0"/>
      <c r="F42" s="0"/>
      <c r="G42" s="0"/>
      <c r="H42" s="0"/>
      <c r="I42" s="0"/>
      <c r="K42" s="0"/>
      <c r="L42" s="0"/>
    </row>
    <row r="43" customFormat="false" ht="13.8" hidden="false" customHeight="false" outlineLevel="0" collapsed="false">
      <c r="B43" s="0"/>
      <c r="C43" s="0"/>
      <c r="D43" s="0"/>
      <c r="E43" s="0"/>
      <c r="F43" s="0"/>
      <c r="G43" s="0"/>
      <c r="H43" s="0"/>
      <c r="I43" s="0"/>
      <c r="K43" s="0"/>
      <c r="L43" s="0"/>
    </row>
    <row r="44" customFormat="false" ht="13.8" hidden="false" customHeight="false" outlineLevel="0" collapsed="false">
      <c r="B44" s="0"/>
      <c r="C44" s="0"/>
      <c r="D44" s="0"/>
      <c r="E44" s="0"/>
      <c r="F44" s="0"/>
      <c r="G44" s="0"/>
      <c r="H44" s="0"/>
      <c r="I44" s="0"/>
      <c r="K44" s="0"/>
      <c r="L44" s="0"/>
    </row>
    <row r="45" customFormat="false" ht="13.8" hidden="false" customHeight="false" outlineLevel="0" collapsed="false"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r="46" customFormat="false" ht="13.8" hidden="false" customHeight="false" outlineLevel="0" collapsed="false">
      <c r="L46" s="0"/>
    </row>
    <row r="47" customFormat="false" ht="13.8" hidden="false" customHeight="false" outlineLevel="0" collapsed="false">
      <c r="L47" s="0"/>
    </row>
  </sheetData>
  <mergeCells count="4">
    <mergeCell ref="I25:J25"/>
    <mergeCell ref="I27:J27"/>
    <mergeCell ref="S27:V27"/>
    <mergeCell ref="I39:J3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647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2017-10-20T23:41:04Z</dcterms:created>
  <dc:creator/>
  <dc:description/>
  <dc:language>en-US</dc:language>
  <cp:lastModifiedBy/>
  <dcterms:modified xsi:type="dcterms:W3CDTF">2025-09-15T23:04:43Z</dcterms:modified>
  <cp:revision>173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